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e usare il foglio di calcolo" sheetId="1" r:id="rId5"/>
    <sheet state="visible" name="Confronto prestiti auto" sheetId="2" r:id="rId6"/>
  </sheets>
  <definedNames/>
  <calcPr/>
</workbook>
</file>

<file path=xl/sharedStrings.xml><?xml version="1.0" encoding="utf-8"?>
<sst xmlns="http://schemas.openxmlformats.org/spreadsheetml/2006/main" count="42" uniqueCount="42">
  <si>
    <t>Confronta i prestiti auto</t>
  </si>
  <si>
    <t>ESEMPIO</t>
  </si>
  <si>
    <t>OPZIONE 1</t>
  </si>
  <si>
    <t>OPZIONE 2</t>
  </si>
  <si>
    <t>OPZIONE 3</t>
  </si>
  <si>
    <t>OPZIONE 4</t>
  </si>
  <si>
    <t>CALCOLA I COSTI INIZIALI</t>
  </si>
  <si>
    <t>Costo dell’auto</t>
  </si>
  <si>
    <t>Optional, servizi o garanzie aggiuntive</t>
  </si>
  <si>
    <t>Tasse, immatricolazione e costi non negoziabili</t>
  </si>
  <si>
    <t>Commissioni negoziabili</t>
  </si>
  <si>
    <t>Costo dell’auto prima degli interessi</t>
  </si>
  <si>
    <t>Con questo foglio di calcolo</t>
  </si>
  <si>
    <t xml:space="preserve">. 
 </t>
  </si>
  <si>
    <t>Confronti fino a due offerte di prestito auto; calcoli quanto dovrai finanziare davvero; vedi subito la rata mensile e il costo totale del finanziamento; capisci quanto pagherai di interessi nel tempo; metti a confronto le offerte andando oltre la sola rata mensile.</t>
  </si>
  <si>
    <t>CALCOLA QUANTO DEVI FINANZIARE</t>
  </si>
  <si>
    <t>Come usare il foglio di calcolo</t>
  </si>
  <si>
    <t>Il tuo acconto (un acconto maggiore ridurrà il costo totale del prestito)</t>
  </si>
  <si>
    <t>Valore di permuta se possiedi già un'auto (un valore di permuta più elevato ridurrà il costo totale del prestito)</t>
  </si>
  <si>
    <t>Totale importo da finanziare</t>
  </si>
  <si>
    <t>Inserisci i dati delle due offerte nelle celle gialle del foglio “Confronto prestiti auto”.</t>
  </si>
  <si>
    <t>Il foglio calcola automaticamente importo da finanziare, rata equivalente di costo (ovvero quanto “pesa” ogni mese il finanziamento considerando il totale dei costi) e interessi.</t>
  </si>
  <si>
    <t>Per la rata usiamo il TAEG  perché include anche costi e commissioni.</t>
  </si>
  <si>
    <t>DETERMINA COSTO E DURATA DEL PRESTITO</t>
  </si>
  <si>
    <t>TAEG annuo</t>
  </si>
  <si>
    <t>Non fermarti alla rata mensile: una durata più lunga può rendere la rata più bassa ma aumentare il costo totale.</t>
  </si>
  <si>
    <t>Durata del prestito (mesi)</t>
  </si>
  <si>
    <t>Legenda</t>
  </si>
  <si>
    <t>Rata dichiarata</t>
  </si>
  <si>
    <t>Celle da compilare</t>
  </si>
  <si>
    <t>Rata equivalente di costo*</t>
  </si>
  <si>
    <t>Risultati calcolati</t>
  </si>
  <si>
    <t>Nota</t>
  </si>
  <si>
    <t>Questo strumento ha finalità informative e serve a confrontare le offerte. Le condizioni effettive del finanziamento sono quelle indicate nei documenti contrattuali del finanziatore.</t>
  </si>
  <si>
    <t>Totale pagato per il finanziamento</t>
  </si>
  <si>
    <t>CONFRONTA IL COSTO TOTALE</t>
  </si>
  <si>
    <t xml:space="preserve">Quanto valore stai mettendo tu nell’acquisto senza finanziarlo (acconto + valore di permuta) </t>
  </si>
  <si>
    <t>Valore complessivo impegnato per l'acquisto</t>
  </si>
  <si>
    <t>Costo auto prima degli interessi</t>
  </si>
  <si>
    <t>Quanto ti costa finanziare l'auto</t>
  </si>
  <si>
    <t>Incidenza interessi sul costo auto</t>
  </si>
  <si>
    <t>*La rata equivalente di costo mostra quanto “pesa” ogni mese il finanziamento considerando il TAEG. È una misura teorica utile per confrontare le offerte, non la rata che verrà effettivamente addebitata.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</si>
</sst>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;[Red](#,##0.00);-"/>
    <numFmt numFmtId="165" formatCode="0.00%;[Red](0.00%);-"/>
    <numFmt numFmtId="166" formatCode="0;[Red](0);-"/>
  </numFmts>
  <fonts count="20">
    <font>
      <sz val="10.0"/>
      <color rgb="FF000000"/>
      <name val="Arial"/>
      <scheme val="minor"/>
    </font>
    <font>
      <b/>
      <sz val="24.0"/>
      <color rgb="FF1F1F1F"/>
      <name val="Georgia"/>
    </font>
    <font>
      <b/>
      <sz val="11.0"/>
      <color theme="1"/>
      <name val="Georgia"/>
    </font>
    <font>
      <color theme="1"/>
      <name val="Arial"/>
    </font>
    <font>
      <sz val="10.0"/>
      <color rgb="FF000000"/>
      <name val="Bierstadt"/>
    </font>
    <font>
      <b/>
      <sz val="13.0"/>
      <color rgb="FF1F1F1F"/>
      <name val="Georgia"/>
    </font>
    <font/>
    <font>
      <sz val="11.0"/>
      <color theme="1"/>
      <name val="Georgia"/>
    </font>
    <font>
      <sz val="11.0"/>
      <color theme="1"/>
      <name val="Carlito"/>
    </font>
    <font>
      <sz val="11.0"/>
      <color rgb="FF000000"/>
      <name val="Carlito"/>
    </font>
    <font>
      <sz val="36.0"/>
      <color rgb="FFF3D0BA"/>
      <name val="Arial"/>
    </font>
    <font>
      <b/>
      <sz val="11.0"/>
      <color rgb="FF000000"/>
      <name val="Georgia"/>
    </font>
    <font>
      <sz val="16.0"/>
      <color rgb="FF000000"/>
      <name val="Arial"/>
    </font>
    <font>
      <b/>
      <sz val="11.0"/>
      <color rgb="FF1F1F1F"/>
      <name val="Georgia"/>
    </font>
    <font>
      <sz val="10.0"/>
      <color rgb="FF8B261F"/>
      <name val="Bierstadt"/>
    </font>
    <font>
      <sz val="36.0"/>
      <color rgb="FF8B261F"/>
      <name val="Aptos Bold"/>
    </font>
    <font>
      <b/>
      <sz val="16.0"/>
      <color rgb="FF000000"/>
      <name val="Arial"/>
    </font>
    <font>
      <sz val="11.0"/>
      <color rgb="FF0000FF"/>
      <name val="Georgia"/>
    </font>
    <font>
      <sz val="36.0"/>
      <color rgb="FF8B261F"/>
      <name val="Arial"/>
    </font>
    <font>
      <color theme="1"/>
      <name val="Arial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D9E8F5"/>
        <bgColor rgb="FFD9E8F5"/>
      </patternFill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AD1DC"/>
        <bgColor rgb="FFEAD1DC"/>
      </patternFill>
    </fill>
    <fill>
      <patternFill patternType="solid">
        <fgColor rgb="FF8B261F"/>
        <bgColor rgb="FF8B261F"/>
      </patternFill>
    </fill>
    <fill>
      <patternFill patternType="solid">
        <fgColor rgb="FFDDEBD6"/>
        <bgColor rgb="FFDDEBD6"/>
      </patternFill>
    </fill>
    <fill>
      <patternFill patternType="solid">
        <fgColor rgb="FFB6D7A8"/>
        <bgColor rgb="FFB6D7A8"/>
      </patternFill>
    </fill>
  </fills>
  <borders count="20">
    <border/>
    <border>
      <bottom style="thin">
        <color rgb="FF555555"/>
      </bottom>
    </border>
    <border>
      <top style="thin">
        <color rgb="FF555555"/>
      </top>
      <bottom style="thin">
        <color rgb="FF555555"/>
      </bottom>
    </border>
    <border>
      <left/>
      <right/>
      <top/>
      <bottom/>
    </border>
    <border>
      <left/>
      <top/>
      <bottom/>
    </border>
    <border>
      <top/>
      <bottom/>
    </border>
    <border>
      <bottom style="thin">
        <color rgb="FFC05E43"/>
      </bottom>
    </border>
    <border>
      <right style="thin">
        <color rgb="FFC05E43"/>
      </right>
    </border>
    <border>
      <left style="thin">
        <color rgb="FFC05E43"/>
      </left>
      <bottom style="thin">
        <color rgb="FFC05E43"/>
      </bottom>
    </border>
    <border>
      <right style="thin">
        <color rgb="FFC05E43"/>
      </right>
      <bottom style="thin">
        <color rgb="FFC05E43"/>
      </bottom>
    </border>
    <border>
      <top style="thin">
        <color rgb="FF000000"/>
      </top>
      <bottom style="thin">
        <color rgb="FF555555"/>
      </bottom>
    </border>
    <border>
      <left style="thin">
        <color rgb="FFC05E43"/>
      </left>
      <right style="thin">
        <color rgb="FFC05E43"/>
      </right>
      <top style="thin">
        <color rgb="FFC05E43"/>
      </top>
      <bottom style="thin">
        <color rgb="FFC05E43"/>
      </bottom>
    </border>
    <border>
      <left style="thin">
        <color rgb="FFC05E43"/>
      </left>
      <top style="thin">
        <color rgb="FFC05E43"/>
      </top>
      <bottom style="thin">
        <color rgb="FFC05E43"/>
      </bottom>
    </border>
    <border>
      <top style="thin">
        <color rgb="FFC05E43"/>
      </top>
      <bottom style="thin">
        <color rgb="FFC05E43"/>
      </bottom>
    </border>
    <border>
      <right style="thin">
        <color rgb="FFC05E43"/>
      </right>
      <top style="thin">
        <color rgb="FFC05E43"/>
      </top>
      <bottom style="thin">
        <color rgb="FFC05E43"/>
      </bottom>
    </border>
    <border>
      <left style="thin">
        <color rgb="FFC05E43"/>
      </left>
      <right style="thin">
        <color rgb="FFC05E43"/>
      </right>
      <top style="thin">
        <color rgb="FFC05E43"/>
      </top>
    </border>
    <border>
      <left style="thin">
        <color rgb="FFC05E43"/>
      </left>
      <top style="thin">
        <color rgb="FFC05E43"/>
      </top>
    </border>
    <border>
      <top style="thin">
        <color rgb="FFC05E43"/>
      </top>
    </border>
    <border>
      <right style="thin">
        <color rgb="FFC05E43"/>
      </right>
      <top style="thin">
        <color rgb="FFC05E43"/>
      </top>
    </border>
    <border>
      <left style="thin">
        <color rgb="FFC05E43"/>
      </left>
      <right style="thin">
        <color rgb="FFC05E43"/>
      </right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1" fillId="0" fontId="2" numFmtId="0" xfId="0" applyAlignment="1" applyBorder="1" applyFont="1">
      <alignment horizontal="center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/>
    </xf>
    <xf borderId="1" fillId="4" fontId="2" numFmtId="0" xfId="0" applyAlignment="1" applyBorder="1" applyFill="1" applyFont="1">
      <alignment horizontal="center"/>
    </xf>
    <xf borderId="1" fillId="5" fontId="2" numFmtId="0" xfId="0" applyAlignment="1" applyBorder="1" applyFill="1" applyFont="1">
      <alignment horizontal="center"/>
    </xf>
    <xf borderId="1" fillId="4" fontId="2" numFmtId="0" xfId="0" applyAlignment="1" applyBorder="1" applyFill="1" applyFont="1">
      <alignment horizontal="center" readingOrder="0"/>
    </xf>
    <xf borderId="1" fillId="5" fontId="2" numFmtId="0" xfId="0" applyAlignment="1" applyBorder="1" applyFill="1" applyFont="1">
      <alignment horizontal="center" readingOrder="0"/>
    </xf>
    <xf borderId="1" fillId="2" fontId="5" numFmtId="0" xfId="0" applyBorder="1" applyFill="1" applyFont="1"/>
    <xf borderId="1" fillId="0" fontId="6" numFmtId="0" xfId="0" applyBorder="1" applyFont="1"/>
    <xf borderId="0" fillId="0" fontId="7" numFmtId="0" xfId="0" applyAlignment="1" applyFont="1">
      <alignment shrinkToFit="0" vertical="center" wrapText="1"/>
    </xf>
    <xf borderId="0" fillId="3" fontId="8" numFmtId="164" xfId="0" applyFill="1" applyFont="1" applyNumberFormat="1"/>
    <xf borderId="0" fillId="4" fontId="9" numFmtId="164" xfId="0" applyAlignment="1" applyFill="1" applyFont="1" applyNumberFormat="1">
      <alignment readingOrder="0"/>
    </xf>
    <xf borderId="0" fillId="6" fontId="9" numFmtId="164" xfId="0" applyAlignment="1" applyFill="1" applyFont="1" applyNumberFormat="1">
      <alignment readingOrder="0"/>
    </xf>
    <xf borderId="2" fillId="0" fontId="2" numFmtId="0" xfId="0" applyAlignment="1" applyBorder="1" applyFont="1">
      <alignment shrinkToFit="0" vertical="center" wrapText="1"/>
    </xf>
    <xf borderId="3" fillId="7" fontId="4" numFmtId="0" xfId="0" applyAlignment="1" applyBorder="1" applyFill="1" applyFont="1">
      <alignment horizontal="center" shrinkToFit="0" vertical="center" wrapText="1"/>
    </xf>
    <xf borderId="4" fillId="7" fontId="10" numFmtId="0" xfId="0" applyAlignment="1" applyBorder="1" applyFill="1" applyFont="1">
      <alignment horizontal="center" shrinkToFit="0" vertical="center" wrapText="1"/>
    </xf>
    <xf borderId="5" fillId="0" fontId="6" numFmtId="0" xfId="0" applyBorder="1" applyFont="1"/>
    <xf borderId="6" fillId="0" fontId="4" numFmtId="0" xfId="0" applyAlignment="1" applyBorder="1" applyFont="1">
      <alignment horizontal="center" shrinkToFit="0" vertical="center" wrapText="1"/>
    </xf>
    <xf borderId="2" fillId="8" fontId="11" numFmtId="164" xfId="0" applyBorder="1" applyFill="1" applyFont="1" applyNumberFormat="1"/>
    <xf borderId="6" fillId="0" fontId="6" numFmtId="0" xfId="0" applyBorder="1" applyFont="1"/>
    <xf borderId="7" fillId="0" fontId="4" numFmtId="0" xfId="0" applyAlignment="1" applyBorder="1" applyFont="1">
      <alignment horizontal="center" shrinkToFit="0" vertical="center" wrapText="1"/>
    </xf>
    <xf borderId="0" fillId="0" fontId="8" numFmtId="164" xfId="0" applyFont="1" applyNumberFormat="1"/>
    <xf borderId="8" fillId="0" fontId="12" numFmtId="0" xfId="0" applyAlignment="1" applyBorder="1" applyFont="1">
      <alignment horizontal="center" readingOrder="0" shrinkToFit="0" vertical="center" wrapText="1"/>
    </xf>
    <xf borderId="9" fillId="0" fontId="6" numFmtId="0" xfId="0" applyBorder="1" applyFont="1"/>
    <xf borderId="10" fillId="2" fontId="13" numFmtId="0" xfId="0" applyAlignment="1" applyBorder="1" applyFill="1" applyFont="1">
      <alignment readingOrder="0" shrinkToFit="0" vertical="center" wrapText="1"/>
    </xf>
    <xf borderId="10" fillId="0" fontId="6" numFmtId="0" xfId="0" applyBorder="1" applyFont="1"/>
    <xf borderId="3" fillId="7" fontId="14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readingOrder="0" shrinkToFit="0" vertical="center" wrapText="1"/>
    </xf>
    <xf borderId="4" fillId="7" fontId="10" numFmtId="0" xfId="0" applyAlignment="1" applyBorder="1" applyFill="1" applyFont="1">
      <alignment horizontal="center" readingOrder="0" shrinkToFit="0" vertical="center" wrapText="1"/>
    </xf>
    <xf borderId="0" fillId="3" fontId="8" numFmtId="164" xfId="0" applyAlignment="1" applyFill="1" applyFont="1" applyNumberFormat="1">
      <alignment readingOrder="0"/>
    </xf>
    <xf borderId="2" fillId="0" fontId="2" numFmtId="0" xfId="0" applyAlignment="1" applyBorder="1" applyFont="1">
      <alignment readingOrder="0" shrinkToFit="0" vertical="center" wrapText="1"/>
    </xf>
    <xf borderId="0" fillId="0" fontId="4" numFmtId="0" xfId="0" applyAlignment="1" applyFont="1">
      <alignment horizontal="left" shrinkToFit="0" vertical="center" wrapText="1"/>
    </xf>
    <xf borderId="11" fillId="0" fontId="15" numFmtId="0" xfId="0" applyAlignment="1" applyBorder="1" applyFont="1">
      <alignment horizontal="center" shrinkToFit="0" vertical="center" wrapText="1"/>
    </xf>
    <xf borderId="12" fillId="0" fontId="16" numFmtId="0" xfId="0" applyAlignment="1" applyBorder="1" applyFont="1">
      <alignment horizontal="left" readingOrder="0" shrinkToFit="0" vertical="center" wrapText="1"/>
    </xf>
    <xf borderId="13" fillId="0" fontId="6" numFmtId="0" xfId="0" applyBorder="1" applyFont="1"/>
    <xf borderId="14" fillId="0" fontId="6" numFmtId="0" xfId="0" applyBorder="1" applyFont="1"/>
    <xf borderId="15" fillId="0" fontId="15" numFmtId="0" xfId="0" applyAlignment="1" applyBorder="1" applyFont="1">
      <alignment horizontal="center" shrinkToFit="0" vertical="center" wrapText="1"/>
    </xf>
    <xf borderId="16" fillId="0" fontId="12" numFmtId="0" xfId="0" applyAlignment="1" applyBorder="1" applyFont="1">
      <alignment horizontal="left" readingOrder="0" shrinkToFit="0" vertical="center" wrapText="1"/>
    </xf>
    <xf borderId="17" fillId="0" fontId="6" numFmtId="0" xfId="0" applyBorder="1" applyFont="1"/>
    <xf borderId="18" fillId="0" fontId="6" numFmtId="0" xfId="0" applyBorder="1" applyFont="1"/>
    <xf borderId="1" fillId="2" fontId="13" numFmtId="0" xfId="0" applyAlignment="1" applyBorder="1" applyFill="1" applyFont="1">
      <alignment shrinkToFit="0" vertical="center" wrapText="1"/>
    </xf>
    <xf borderId="0" fillId="3" fontId="8" numFmtId="165" xfId="0" applyFill="1" applyFont="1" applyNumberFormat="1"/>
    <xf borderId="19" fillId="0" fontId="15" numFmtId="0" xfId="0" applyAlignment="1" applyBorder="1" applyFont="1">
      <alignment horizontal="center" shrinkToFit="0" vertical="center" wrapText="1"/>
    </xf>
    <xf borderId="0" fillId="4" fontId="17" numFmtId="165" xfId="0" applyFill="1" applyFont="1" applyNumberFormat="1"/>
    <xf borderId="0" fillId="6" fontId="17" numFmtId="165" xfId="0" applyFill="1" applyFont="1" applyNumberFormat="1"/>
    <xf borderId="0" fillId="3" fontId="8" numFmtId="166" xfId="0" applyFill="1" applyFont="1" applyNumberFormat="1"/>
    <xf borderId="0" fillId="4" fontId="9" numFmtId="1" xfId="0" applyFill="1" applyFont="1" applyNumberFormat="1"/>
    <xf borderId="0" fillId="6" fontId="9" numFmtId="1" xfId="0" applyAlignment="1" applyFill="1" applyFont="1" applyNumberFormat="1">
      <alignment readingOrder="0"/>
    </xf>
    <xf borderId="0" fillId="6" fontId="9" numFmtId="1" xfId="0" applyFill="1" applyFont="1" applyNumberFormat="1"/>
    <xf borderId="11" fillId="4" fontId="18" numFmtId="0" xfId="0" applyAlignment="1" applyBorder="1" applyFill="1" applyFont="1">
      <alignment horizontal="center" readingOrder="0" shrinkToFit="0" vertical="center" wrapText="1"/>
    </xf>
    <xf borderId="0" fillId="0" fontId="2" numFmtId="0" xfId="0" applyAlignment="1" applyFont="1">
      <alignment readingOrder="0" shrinkToFit="0" vertical="center" wrapText="1"/>
    </xf>
    <xf borderId="11" fillId="9" fontId="18" numFmtId="0" xfId="0" applyAlignment="1" applyBorder="1" applyFill="1" applyFont="1">
      <alignment horizontal="center" readingOrder="0" shrinkToFit="0" vertical="center" wrapText="1"/>
    </xf>
    <xf borderId="0" fillId="8" fontId="11" numFmtId="164" xfId="0" applyFill="1" applyFont="1" applyNumberFormat="1"/>
    <xf borderId="12" fillId="0" fontId="12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2" fillId="8" fontId="11" numFmtId="165" xfId="0" applyBorder="1" applyFill="1" applyFont="1" applyNumberFormat="1"/>
    <xf borderId="0" fillId="0" fontId="1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9525</xdr:rowOff>
    </xdr:from>
    <xdr:ext cx="13458825" cy="5067300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CDFBA"/>
    <pageSetUpPr/>
  </sheetPr>
  <sheetViews>
    <sheetView showGridLines="0" workbookViewId="0"/>
  </sheetViews>
  <sheetFormatPr customHeight="1" defaultColWidth="12.63" defaultRowHeight="15.75"/>
  <cols>
    <col customWidth="1" min="1" max="1" width="29.75"/>
    <col customWidth="1" min="2" max="9" width="12.75"/>
    <col customWidth="1" min="10" max="10" width="14.63"/>
    <col customWidth="1" min="11" max="11" width="12.75"/>
    <col customWidth="1" min="12" max="26" width="8.75"/>
  </cols>
  <sheetData>
    <row r="1" ht="12.75" customHeight="1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4"/>
      <c r="B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75" customHeight="1">
      <c r="A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75" customHeight="1">
      <c r="A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75" customHeight="1">
      <c r="A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75" customHeight="1">
      <c r="A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75" customHeight="1">
      <c r="A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75" customHeight="1">
      <c r="A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75" customHeight="1">
      <c r="A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01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14.75" customHeight="1">
      <c r="A25" s="17"/>
      <c r="B25" s="18" t="s">
        <v>12</v>
      </c>
      <c r="C25" s="19"/>
      <c r="D25" s="19"/>
      <c r="E25" s="19"/>
      <c r="F25" s="19"/>
      <c r="G25" s="19"/>
      <c r="H25" s="19"/>
      <c r="I25" s="19"/>
      <c r="J25" s="19"/>
      <c r="K25" s="17"/>
      <c r="L25" s="17"/>
      <c r="M25" s="1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4"/>
      <c r="B26" s="20" t="s">
        <v>13</v>
      </c>
      <c r="C26" s="22"/>
      <c r="D26" s="22"/>
      <c r="E26" s="22"/>
      <c r="F26" s="22"/>
      <c r="G26" s="22"/>
      <c r="H26" s="22"/>
      <c r="I26" s="22"/>
      <c r="J26" s="22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70.5" customHeight="1">
      <c r="A27" s="23"/>
      <c r="B27" s="25" t="s">
        <v>14</v>
      </c>
      <c r="C27" s="22"/>
      <c r="D27" s="22"/>
      <c r="E27" s="22"/>
      <c r="F27" s="22"/>
      <c r="G27" s="22"/>
      <c r="H27" s="22"/>
      <c r="I27" s="22"/>
      <c r="J27" s="26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14.75" customHeight="1">
      <c r="A29" s="29"/>
      <c r="B29" s="31" t="s">
        <v>16</v>
      </c>
      <c r="C29" s="19"/>
      <c r="D29" s="19"/>
      <c r="E29" s="19"/>
      <c r="F29" s="19"/>
      <c r="G29" s="19"/>
      <c r="H29" s="19"/>
      <c r="I29" s="19"/>
      <c r="J29" s="19"/>
      <c r="K29" s="29"/>
      <c r="L29" s="17"/>
      <c r="M29" s="17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9.0" customHeight="1">
      <c r="A31" s="34"/>
      <c r="B31" s="35">
        <v>1.0</v>
      </c>
      <c r="C31" s="36" t="s">
        <v>20</v>
      </c>
      <c r="D31" s="37"/>
      <c r="E31" s="37"/>
      <c r="F31" s="37"/>
      <c r="G31" s="37"/>
      <c r="H31" s="37"/>
      <c r="I31" s="37"/>
      <c r="J31" s="38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ht="124.5" customHeight="1">
      <c r="A32" s="34"/>
      <c r="B32" s="39">
        <v>2.0</v>
      </c>
      <c r="C32" s="40" t="s">
        <v>21</v>
      </c>
      <c r="D32" s="41"/>
      <c r="E32" s="41"/>
      <c r="F32" s="41"/>
      <c r="G32" s="41"/>
      <c r="H32" s="41"/>
      <c r="I32" s="41"/>
      <c r="J32" s="42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ht="124.5" customHeight="1">
      <c r="A33" s="34"/>
      <c r="B33" s="35">
        <v>3.0</v>
      </c>
      <c r="C33" s="36" t="s">
        <v>22</v>
      </c>
      <c r="D33" s="37"/>
      <c r="E33" s="37"/>
      <c r="F33" s="37"/>
      <c r="G33" s="37"/>
      <c r="H33" s="37"/>
      <c r="I33" s="37"/>
      <c r="J33" s="38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ht="124.5" customHeight="1">
      <c r="A34" s="34"/>
      <c r="B34" s="45">
        <v>4.0</v>
      </c>
      <c r="C34" s="40" t="s">
        <v>25</v>
      </c>
      <c r="D34" s="41"/>
      <c r="E34" s="41"/>
      <c r="F34" s="41"/>
      <c r="G34" s="41"/>
      <c r="H34" s="41"/>
      <c r="I34" s="41"/>
      <c r="J34" s="42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14.75" customHeight="1">
      <c r="A36" s="29"/>
      <c r="B36" s="31" t="s">
        <v>27</v>
      </c>
      <c r="C36" s="19"/>
      <c r="D36" s="19"/>
      <c r="E36" s="19"/>
      <c r="F36" s="19"/>
      <c r="G36" s="19"/>
      <c r="H36" s="19"/>
      <c r="I36" s="19"/>
      <c r="J36" s="19"/>
      <c r="K36" s="29"/>
      <c r="L36" s="17"/>
      <c r="M36" s="17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39.0" customHeight="1">
      <c r="A38" s="34"/>
      <c r="B38" s="52"/>
      <c r="C38" s="36" t="s">
        <v>29</v>
      </c>
      <c r="D38" s="37"/>
      <c r="E38" s="37"/>
      <c r="F38" s="37"/>
      <c r="G38" s="37"/>
      <c r="H38" s="37"/>
      <c r="I38" s="37"/>
      <c r="J38" s="38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39.0" customHeight="1">
      <c r="A39" s="34"/>
      <c r="B39" s="54"/>
      <c r="C39" s="36" t="s">
        <v>31</v>
      </c>
      <c r="D39" s="37"/>
      <c r="E39" s="37"/>
      <c r="F39" s="37"/>
      <c r="G39" s="37"/>
      <c r="H39" s="37"/>
      <c r="I39" s="37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14.75" customHeight="1">
      <c r="A41" s="29"/>
      <c r="B41" s="31" t="s">
        <v>32</v>
      </c>
      <c r="C41" s="19"/>
      <c r="D41" s="19"/>
      <c r="E41" s="19"/>
      <c r="F41" s="19"/>
      <c r="G41" s="19"/>
      <c r="H41" s="19"/>
      <c r="I41" s="19"/>
      <c r="J41" s="19"/>
      <c r="K41" s="29"/>
      <c r="L41" s="17"/>
      <c r="M41" s="1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9.0" customHeight="1">
      <c r="A43" s="34"/>
      <c r="B43" s="56" t="s">
        <v>33</v>
      </c>
      <c r="C43" s="37"/>
      <c r="D43" s="37"/>
      <c r="E43" s="37"/>
      <c r="F43" s="37"/>
      <c r="G43" s="37"/>
      <c r="H43" s="37"/>
      <c r="I43" s="37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2.7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2.7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2.7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</sheetData>
  <mergeCells count="14">
    <mergeCell ref="C33:J33"/>
    <mergeCell ref="C34:J34"/>
    <mergeCell ref="B36:J36"/>
    <mergeCell ref="C38:J38"/>
    <mergeCell ref="C39:J39"/>
    <mergeCell ref="B41:J41"/>
    <mergeCell ref="B43:J43"/>
    <mergeCell ref="B2:J15"/>
    <mergeCell ref="B25:J25"/>
    <mergeCell ref="B26:J26"/>
    <mergeCell ref="B27:J27"/>
    <mergeCell ref="B29:J29"/>
    <mergeCell ref="C31:J31"/>
    <mergeCell ref="C32:J3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47.0"/>
    <col customWidth="1" min="2" max="6" width="16.0"/>
    <col customWidth="1" min="7" max="26" width="8.63"/>
  </cols>
  <sheetData>
    <row r="2" ht="42.0" customHeight="1">
      <c r="A2" s="1" t="s">
        <v>0</v>
      </c>
    </row>
    <row r="4">
      <c r="A4" s="2"/>
      <c r="B4" s="5" t="s">
        <v>1</v>
      </c>
      <c r="C4" s="6" t="s">
        <v>2</v>
      </c>
      <c r="D4" s="7" t="s">
        <v>3</v>
      </c>
      <c r="E4" s="8" t="s">
        <v>4</v>
      </c>
      <c r="F4" s="9" t="s">
        <v>5</v>
      </c>
    </row>
    <row r="5" ht="24.0" customHeight="1">
      <c r="A5" s="10" t="s">
        <v>6</v>
      </c>
      <c r="B5" s="11"/>
      <c r="C5" s="11"/>
      <c r="D5" s="11"/>
      <c r="E5" s="11"/>
      <c r="F5" s="11"/>
    </row>
    <row r="6" ht="24.75" customHeight="1">
      <c r="A6" s="12" t="s">
        <v>7</v>
      </c>
      <c r="B6" s="13">
        <v>20000.0</v>
      </c>
      <c r="C6" s="14"/>
      <c r="D6" s="15"/>
      <c r="E6" s="14"/>
      <c r="F6" s="15"/>
    </row>
    <row r="7" ht="33.75" customHeight="1">
      <c r="A7" s="12" t="s">
        <v>8</v>
      </c>
      <c r="B7" s="13">
        <v>300.0</v>
      </c>
      <c r="C7" s="14"/>
      <c r="D7" s="15"/>
      <c r="E7" s="14"/>
      <c r="F7" s="15"/>
    </row>
    <row r="8" ht="33.75" customHeight="1">
      <c r="A8" s="12" t="s">
        <v>9</v>
      </c>
      <c r="B8" s="13">
        <v>1400.0</v>
      </c>
      <c r="C8" s="14"/>
      <c r="D8" s="15"/>
      <c r="E8" s="14"/>
      <c r="F8" s="15"/>
    </row>
    <row r="9" ht="33.75" customHeight="1">
      <c r="A9" s="12" t="s">
        <v>10</v>
      </c>
      <c r="B9" s="13">
        <v>300.0</v>
      </c>
      <c r="C9" s="14"/>
      <c r="D9" s="15"/>
      <c r="E9" s="14"/>
      <c r="F9" s="15"/>
    </row>
    <row r="10" ht="24.75" customHeight="1">
      <c r="A10" s="16" t="s">
        <v>11</v>
      </c>
      <c r="B10" s="21">
        <f t="shared" ref="B10:F10" si="1">IF(COUNT(B6:B9)=0,"",SUM(B6:B9))</f>
        <v>22000</v>
      </c>
      <c r="C10" s="21" t="str">
        <f t="shared" si="1"/>
        <v/>
      </c>
      <c r="D10" s="21" t="str">
        <f t="shared" si="1"/>
        <v/>
      </c>
      <c r="E10" s="21" t="str">
        <f t="shared" si="1"/>
        <v/>
      </c>
      <c r="F10" s="21" t="str">
        <f t="shared" si="1"/>
        <v/>
      </c>
    </row>
    <row r="11" ht="24.75" customHeight="1">
      <c r="A11" s="12"/>
      <c r="B11" s="24"/>
      <c r="C11" s="24"/>
      <c r="D11" s="24"/>
      <c r="E11" s="24"/>
      <c r="F11" s="24"/>
    </row>
    <row r="12" ht="24.75" customHeight="1">
      <c r="A12" s="27" t="s">
        <v>15</v>
      </c>
      <c r="B12" s="28"/>
      <c r="C12" s="28"/>
      <c r="D12" s="28"/>
      <c r="E12" s="28"/>
      <c r="F12" s="28"/>
    </row>
    <row r="13">
      <c r="A13" s="30" t="s">
        <v>17</v>
      </c>
      <c r="B13" s="13">
        <v>3000.0</v>
      </c>
      <c r="C13" s="14"/>
      <c r="D13" s="15"/>
      <c r="E13" s="14"/>
      <c r="F13" s="15"/>
    </row>
    <row r="14">
      <c r="A14" s="30" t="s">
        <v>18</v>
      </c>
      <c r="B14" s="32">
        <v>100.0</v>
      </c>
      <c r="C14" s="14"/>
      <c r="D14" s="15"/>
      <c r="E14" s="14"/>
      <c r="F14" s="15"/>
    </row>
    <row r="15" ht="24.75" customHeight="1">
      <c r="A15" s="33" t="s">
        <v>19</v>
      </c>
      <c r="B15" s="21">
        <f t="shared" ref="B15:F15" si="2">SUM(B10, -B13, -B14)</f>
        <v>18900</v>
      </c>
      <c r="C15" s="21">
        <f t="shared" si="2"/>
        <v>0</v>
      </c>
      <c r="D15" s="21">
        <f t="shared" si="2"/>
        <v>0</v>
      </c>
      <c r="E15" s="21">
        <f t="shared" si="2"/>
        <v>0</v>
      </c>
      <c r="F15" s="21">
        <f t="shared" si="2"/>
        <v>0</v>
      </c>
    </row>
    <row r="16" ht="24.75" customHeight="1">
      <c r="A16" s="12"/>
    </row>
    <row r="17" ht="24.75" customHeight="1">
      <c r="A17" s="43" t="s">
        <v>23</v>
      </c>
      <c r="B17" s="11"/>
      <c r="C17" s="11"/>
      <c r="D17" s="11"/>
      <c r="E17" s="11"/>
      <c r="F17" s="11"/>
    </row>
    <row r="18" ht="24.75" customHeight="1">
      <c r="A18" s="12" t="s">
        <v>24</v>
      </c>
      <c r="B18" s="44">
        <v>0.042</v>
      </c>
      <c r="C18" s="46"/>
      <c r="D18" s="47"/>
      <c r="E18" s="46"/>
      <c r="F18" s="47"/>
    </row>
    <row r="19" ht="33.75" customHeight="1">
      <c r="A19" s="12" t="s">
        <v>26</v>
      </c>
      <c r="B19" s="48">
        <v>48.0</v>
      </c>
      <c r="C19" s="49"/>
      <c r="D19" s="50"/>
      <c r="E19" s="49"/>
      <c r="F19" s="51"/>
    </row>
    <row r="20" ht="24.75" customHeight="1">
      <c r="A20" s="30" t="s">
        <v>28</v>
      </c>
      <c r="B20" s="32">
        <v>360.0</v>
      </c>
      <c r="C20" s="14"/>
      <c r="D20" s="15"/>
      <c r="E20" s="14"/>
      <c r="F20" s="15"/>
    </row>
    <row r="21" ht="24.75" customHeight="1">
      <c r="A21" s="53" t="s">
        <v>30</v>
      </c>
      <c r="B21" s="55">
        <f t="shared" ref="B21:F21" si="3">IF(OR(B18="",B19="",B15=""),"",-PMT((1+B18)^(1/12)-1,B19,B15))</f>
        <v>427.7704112</v>
      </c>
      <c r="C21" s="55" t="str">
        <f t="shared" si="3"/>
        <v/>
      </c>
      <c r="D21" s="55" t="str">
        <f t="shared" si="3"/>
        <v/>
      </c>
      <c r="E21" s="55" t="str">
        <f t="shared" si="3"/>
        <v/>
      </c>
      <c r="F21" s="55" t="str">
        <f t="shared" si="3"/>
        <v/>
      </c>
    </row>
    <row r="22" ht="24.75" customHeight="1">
      <c r="A22" s="33" t="s">
        <v>34</v>
      </c>
      <c r="B22" s="21">
        <f t="shared" ref="B22:F22" si="4">B21*B19</f>
        <v>20532.97974</v>
      </c>
      <c r="C22" s="21">
        <f t="shared" si="4"/>
        <v>0</v>
      </c>
      <c r="D22" s="21">
        <f t="shared" si="4"/>
        <v>0</v>
      </c>
      <c r="E22" s="21">
        <f t="shared" si="4"/>
        <v>0</v>
      </c>
      <c r="F22" s="21">
        <f t="shared" si="4"/>
        <v>0</v>
      </c>
    </row>
    <row r="23" ht="24.75" customHeight="1">
      <c r="A23" s="12"/>
      <c r="B23" s="24"/>
      <c r="C23" s="24"/>
      <c r="D23" s="24"/>
      <c r="E23" s="24"/>
      <c r="F23" s="24"/>
    </row>
    <row r="24" ht="24.75" customHeight="1">
      <c r="A24" s="43" t="s">
        <v>35</v>
      </c>
      <c r="B24" s="11"/>
      <c r="C24" s="11"/>
      <c r="D24" s="11"/>
      <c r="E24" s="11"/>
      <c r="F24" s="11"/>
    </row>
    <row r="25">
      <c r="A25" s="53" t="s">
        <v>36</v>
      </c>
      <c r="B25" s="55">
        <f t="shared" ref="B25:F25" si="5">SUM(B13,B14)</f>
        <v>3100</v>
      </c>
      <c r="C25" s="55">
        <f t="shared" si="5"/>
        <v>0</v>
      </c>
      <c r="D25" s="55">
        <f t="shared" si="5"/>
        <v>0</v>
      </c>
      <c r="E25" s="55">
        <f t="shared" si="5"/>
        <v>0</v>
      </c>
      <c r="F25" s="55">
        <f t="shared" si="5"/>
        <v>0</v>
      </c>
    </row>
    <row r="26" ht="24.75" customHeight="1">
      <c r="A26" s="33" t="s">
        <v>37</v>
      </c>
      <c r="B26" s="21">
        <f t="shared" ref="B26:F26" si="6">B25+B22</f>
        <v>23632.97974</v>
      </c>
      <c r="C26" s="21">
        <f t="shared" si="6"/>
        <v>0</v>
      </c>
      <c r="D26" s="21">
        <f t="shared" si="6"/>
        <v>0</v>
      </c>
      <c r="E26" s="21">
        <f t="shared" si="6"/>
        <v>0</v>
      </c>
      <c r="F26" s="21">
        <f t="shared" si="6"/>
        <v>0</v>
      </c>
    </row>
    <row r="27" ht="24.75" customHeight="1">
      <c r="A27" s="57" t="s">
        <v>38</v>
      </c>
      <c r="B27" s="55">
        <f t="shared" ref="B27:F27" si="7">B10</f>
        <v>22000</v>
      </c>
      <c r="C27" s="55" t="str">
        <f t="shared" si="7"/>
        <v/>
      </c>
      <c r="D27" s="55" t="str">
        <f t="shared" si="7"/>
        <v/>
      </c>
      <c r="E27" s="55" t="str">
        <f t="shared" si="7"/>
        <v/>
      </c>
      <c r="F27" s="55" t="str">
        <f t="shared" si="7"/>
        <v/>
      </c>
    </row>
    <row r="28" ht="24.75" customHeight="1">
      <c r="A28" s="33" t="s">
        <v>39</v>
      </c>
      <c r="B28" s="21">
        <f t="shared" ref="B28:F28" si="8">B22-B15</f>
        <v>1632.979735</v>
      </c>
      <c r="C28" s="21">
        <f t="shared" si="8"/>
        <v>0</v>
      </c>
      <c r="D28" s="21">
        <f t="shared" si="8"/>
        <v>0</v>
      </c>
      <c r="E28" s="21">
        <f t="shared" si="8"/>
        <v>0</v>
      </c>
      <c r="F28" s="21">
        <f t="shared" si="8"/>
        <v>0</v>
      </c>
    </row>
    <row r="29" ht="24.75" customHeight="1">
      <c r="A29" s="16" t="s">
        <v>40</v>
      </c>
      <c r="B29" s="58">
        <f>B28/B10</f>
        <v>0.0742263516</v>
      </c>
      <c r="C29" s="58" t="str">
        <f t="shared" ref="C29:F29" si="9">IFERROR(C28/C10,"")</f>
        <v/>
      </c>
      <c r="D29" s="58" t="str">
        <f t="shared" si="9"/>
        <v/>
      </c>
      <c r="E29" s="58" t="str">
        <f t="shared" si="9"/>
        <v/>
      </c>
      <c r="F29" s="58" t="str">
        <f t="shared" si="9"/>
        <v/>
      </c>
    </row>
    <row r="30"/>
    <row r="31">
      <c r="A31" s="59" t="s">
        <v>41</v>
      </c>
    </row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5">
    <mergeCell ref="A2:F2"/>
    <mergeCell ref="A5:F5"/>
    <mergeCell ref="A12:F12"/>
    <mergeCell ref="A17:F17"/>
    <mergeCell ref="A24:F24"/>
  </mergeCells>
  <printOptions/>
  <pageMargins bottom="0.75" footer="0.0" header="0.0" left="0.7" right="0.7" top="0.75"/>
  <pageSetup orientation="landscape"/>
  <drawing r:id="rId1"/>
</worksheet>
</file>